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ONTRACTARE 2019 aug-dec" sheetId="1" r:id="rId1"/>
  </sheets>
  <definedNames/>
  <calcPr fullCalcOnLoad="1"/>
</workbook>
</file>

<file path=xl/sharedStrings.xml><?xml version="1.0" encoding="utf-8"?>
<sst xmlns="http://schemas.openxmlformats.org/spreadsheetml/2006/main" count="73" uniqueCount="42">
  <si>
    <t>MEDICINA FIZICA SI REABILITARE        - alocare plafon AUG – DEC 2019</t>
  </si>
  <si>
    <t xml:space="preserve"> PUNCTAJ</t>
  </si>
  <si>
    <t xml:space="preserve">RAPORT </t>
  </si>
  <si>
    <t>PUNCTAJ</t>
  </si>
  <si>
    <t xml:space="preserve">VALOARE </t>
  </si>
  <si>
    <t>VALOARE</t>
  </si>
  <si>
    <t>Nr.</t>
  </si>
  <si>
    <t xml:space="preserve">FURNIZOR </t>
  </si>
  <si>
    <t>APARATE</t>
  </si>
  <si>
    <t>b / a</t>
  </si>
  <si>
    <t>CAPACITATE</t>
  </si>
  <si>
    <t>EVALUARE</t>
  </si>
  <si>
    <t>TOTAL</t>
  </si>
  <si>
    <t>PUNCT</t>
  </si>
  <si>
    <t xml:space="preserve">RESURSE </t>
  </si>
  <si>
    <t>CONTRACT</t>
  </si>
  <si>
    <t>crt.</t>
  </si>
  <si>
    <t>SALA</t>
  </si>
  <si>
    <t xml:space="preserve">BAZINUL DE </t>
  </si>
  <si>
    <t>TEHNICE</t>
  </si>
  <si>
    <t>RESURSE</t>
  </si>
  <si>
    <t>UMANE</t>
  </si>
  <si>
    <t>AUG-DEC  2019</t>
  </si>
  <si>
    <t>HIDROKINETO</t>
  </si>
  <si>
    <t>SC BIOTERAPIA PLUS SRL</t>
  </si>
  <si>
    <t>SC TUTTI SAT SRL</t>
  </si>
  <si>
    <t>SC MEDLIV TERAPIA SRL</t>
  </si>
  <si>
    <t>&gt;1</t>
  </si>
  <si>
    <t>CAB.DR. SUCIU MONICA</t>
  </si>
  <si>
    <t>SPITAL MUN. AIUD</t>
  </si>
  <si>
    <t>SPITAL MUN. SEBES</t>
  </si>
  <si>
    <t>SPITAL JUD. ALBA</t>
  </si>
  <si>
    <t>SPITAL ORASEN. CUGIR</t>
  </si>
  <si>
    <t>SPITAL AL. BORZA ABRUD</t>
  </si>
  <si>
    <t>UN PAS INAINTE ALEXANDRA</t>
  </si>
  <si>
    <t xml:space="preserve">FOND RESURSE </t>
  </si>
  <si>
    <t>TEHNICE 50%</t>
  </si>
  <si>
    <t>LEI</t>
  </si>
  <si>
    <t>Intocmit,</t>
  </si>
  <si>
    <t>UMANE 50%</t>
  </si>
  <si>
    <t>Laura Simina</t>
  </si>
  <si>
    <t xml:space="preserve">TOTAL 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</si>
</sst>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MM/YY"/>
    <numFmt numFmtId="167" formatCode="_-* #,##0.00\ _l_e_i_-;\-* #,##0.00\ _l_e_i_-;_-* \-??\ _l_e_i_-;_-@_-"/>
    <numFmt numFmtId="168" formatCode="#,##0.00"/>
    <numFmt numFmtId="169" formatCode="#,##0;\-#,##0"/>
    <numFmt numFmtId="170" formatCode="#,##0.0000"/>
    <numFmt numFmtId="171" formatCode="_-* #,##0.00&quot; lei&quot;_-;\-* #,##0.00&quot; lei&quot;_-;_-* \-??&quot; lei&quot;_-;_-@_-"/>
    <numFmt numFmtId="172" formatCode="0.0000"/>
  </numFmts>
  <fonts count="10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0"/>
    </font>
    <font>
      <sz val="10"/>
      <color indexed="10"/>
      <name val="Arial"/>
      <family val="0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171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1" xfId="0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0" fillId="0" borderId="0" xfId="0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1" xfId="0" applyFont="1" applyFill="1" applyBorder="1" applyAlignment="1">
      <alignment horizontal="center"/>
    </xf>
    <xf numFmtId="164" fontId="4" fillId="0" borderId="1" xfId="0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4" fontId="4" fillId="0" borderId="1" xfId="0" applyFont="1" applyFill="1" applyBorder="1" applyAlignment="1">
      <alignment/>
    </xf>
    <xf numFmtId="168" fontId="3" fillId="0" borderId="1" xfId="15" applyNumberFormat="1" applyFont="1" applyFill="1" applyBorder="1" applyAlignment="1" applyProtection="1">
      <alignment/>
      <protection/>
    </xf>
    <xf numFmtId="169" fontId="3" fillId="0" borderId="1" xfId="15" applyNumberFormat="1" applyFont="1" applyFill="1" applyBorder="1" applyAlignment="1" applyProtection="1">
      <alignment horizontal="right"/>
      <protection/>
    </xf>
    <xf numFmtId="170" fontId="3" fillId="0" borderId="1" xfId="15" applyNumberFormat="1" applyFont="1" applyFill="1" applyBorder="1" applyAlignment="1" applyProtection="1">
      <alignment/>
      <protection/>
    </xf>
    <xf numFmtId="168" fontId="3" fillId="0" borderId="1" xfId="17" applyNumberFormat="1" applyFont="1" applyFill="1" applyBorder="1" applyAlignment="1" applyProtection="1">
      <alignment/>
      <protection/>
    </xf>
    <xf numFmtId="164" fontId="3" fillId="0" borderId="0" xfId="0" applyFont="1" applyFill="1" applyAlignment="1">
      <alignment/>
    </xf>
    <xf numFmtId="172" fontId="3" fillId="0" borderId="1" xfId="15" applyNumberFormat="1" applyFont="1" applyFill="1" applyBorder="1" applyAlignment="1" applyProtection="1">
      <alignment horizontal="right"/>
      <protection/>
    </xf>
    <xf numFmtId="164" fontId="5" fillId="0" borderId="0" xfId="0" applyFont="1" applyFill="1" applyBorder="1" applyAlignment="1">
      <alignment/>
    </xf>
    <xf numFmtId="164" fontId="6" fillId="0" borderId="0" xfId="0" applyFont="1" applyAlignment="1">
      <alignment/>
    </xf>
    <xf numFmtId="168" fontId="0" fillId="0" borderId="0" xfId="0" applyNumberFormat="1" applyAlignment="1">
      <alignment/>
    </xf>
    <xf numFmtId="170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64" fontId="5" fillId="0" borderId="0" xfId="0" applyFont="1" applyAlignment="1">
      <alignment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64" fontId="2" fillId="0" borderId="0" xfId="0" applyFont="1" applyAlignment="1">
      <alignment/>
    </xf>
    <xf numFmtId="164" fontId="0" fillId="0" borderId="0" xfId="0" applyBorder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8" fontId="5" fillId="0" borderId="0" xfId="0" applyNumberFormat="1" applyFont="1" applyAlignment="1">
      <alignment/>
    </xf>
    <xf numFmtId="168" fontId="9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Q30"/>
  <sheetViews>
    <sheetView tabSelected="1" workbookViewId="0" topLeftCell="A1">
      <selection activeCell="A32" sqref="A32"/>
    </sheetView>
  </sheetViews>
  <sheetFormatPr defaultColWidth="8.00390625" defaultRowHeight="12.75"/>
  <cols>
    <col min="1" max="1" width="5.8515625" style="0" customWidth="1"/>
    <col min="2" max="2" width="27.7109375" style="0" customWidth="1"/>
    <col min="3" max="3" width="14.421875" style="0" customWidth="1"/>
    <col min="4" max="4" width="12.00390625" style="0" customWidth="1"/>
    <col min="5" max="6" width="12.421875" style="0" customWidth="1"/>
    <col min="7" max="7" width="12.57421875" style="0" customWidth="1"/>
    <col min="8" max="9" width="12.421875" style="0" customWidth="1"/>
    <col min="10" max="10" width="12.140625" style="0" customWidth="1"/>
    <col min="11" max="11" width="12.7109375" style="0" customWidth="1"/>
    <col min="12" max="12" width="12.421875" style="0" customWidth="1"/>
    <col min="13" max="13" width="13.00390625" style="0" customWidth="1"/>
    <col min="14" max="14" width="14.57421875" style="0" customWidth="1"/>
    <col min="15" max="16" width="13.8515625" style="0" customWidth="1"/>
    <col min="17" max="17" width="15.7109375" style="0" customWidth="1"/>
    <col min="18" max="16384" width="8.57421875" style="0" customWidth="1"/>
  </cols>
  <sheetData>
    <row r="5" spans="2:15" ht="26.25">
      <c r="B5" s="1" t="s">
        <v>0</v>
      </c>
      <c r="E5" s="1"/>
      <c r="F5" s="2"/>
      <c r="G5" s="2"/>
      <c r="H5" s="2"/>
      <c r="I5" s="2"/>
      <c r="O5" s="3"/>
    </row>
    <row r="6" spans="5:15" ht="26.25">
      <c r="E6" s="1"/>
      <c r="F6" s="2"/>
      <c r="G6" s="2"/>
      <c r="H6" s="2"/>
      <c r="I6" s="2"/>
      <c r="O6" s="3"/>
    </row>
    <row r="8" spans="1:17" s="7" customFormat="1" ht="14.25">
      <c r="A8" s="4"/>
      <c r="B8" s="4"/>
      <c r="C8" s="5" t="s">
        <v>1</v>
      </c>
      <c r="D8" s="5" t="s">
        <v>2</v>
      </c>
      <c r="E8" s="5" t="s">
        <v>3</v>
      </c>
      <c r="F8" s="5" t="s">
        <v>3</v>
      </c>
      <c r="G8" s="5" t="s">
        <v>3</v>
      </c>
      <c r="H8" s="6" t="s">
        <v>3</v>
      </c>
      <c r="I8" s="5" t="s">
        <v>4</v>
      </c>
      <c r="J8" s="5" t="s">
        <v>4</v>
      </c>
      <c r="K8" s="5" t="s">
        <v>4</v>
      </c>
      <c r="L8" s="6" t="s">
        <v>3</v>
      </c>
      <c r="M8" s="5" t="s">
        <v>4</v>
      </c>
      <c r="N8" s="5" t="s">
        <v>4</v>
      </c>
      <c r="O8" s="5" t="s">
        <v>4</v>
      </c>
      <c r="P8" s="6"/>
      <c r="Q8" s="5" t="s">
        <v>5</v>
      </c>
    </row>
    <row r="9" spans="1:17" s="7" customFormat="1" ht="14.25">
      <c r="A9" s="8" t="s">
        <v>6</v>
      </c>
      <c r="B9" s="5" t="s">
        <v>7</v>
      </c>
      <c r="C9" s="5" t="s">
        <v>8</v>
      </c>
      <c r="D9" s="5" t="s">
        <v>9</v>
      </c>
      <c r="E9" s="5" t="s">
        <v>10</v>
      </c>
      <c r="F9" s="5" t="s">
        <v>11</v>
      </c>
      <c r="G9" s="5" t="s">
        <v>11</v>
      </c>
      <c r="H9" s="6" t="s">
        <v>12</v>
      </c>
      <c r="I9" s="9" t="s">
        <v>13</v>
      </c>
      <c r="J9" s="5" t="s">
        <v>14</v>
      </c>
      <c r="K9" s="5" t="s">
        <v>14</v>
      </c>
      <c r="L9" s="10" t="s">
        <v>11</v>
      </c>
      <c r="M9" s="9" t="s">
        <v>13</v>
      </c>
      <c r="N9" s="5" t="s">
        <v>14</v>
      </c>
      <c r="O9" s="5" t="s">
        <v>14</v>
      </c>
      <c r="P9" s="6" t="s">
        <v>12</v>
      </c>
      <c r="Q9" s="5" t="s">
        <v>15</v>
      </c>
    </row>
    <row r="10" spans="1:17" s="7" customFormat="1" ht="14.25">
      <c r="A10" s="8" t="s">
        <v>16</v>
      </c>
      <c r="B10" s="5"/>
      <c r="C10" s="5"/>
      <c r="D10" s="5"/>
      <c r="E10" s="5" t="s">
        <v>14</v>
      </c>
      <c r="F10" s="5" t="s">
        <v>17</v>
      </c>
      <c r="G10" s="5" t="s">
        <v>18</v>
      </c>
      <c r="H10" s="6" t="s">
        <v>14</v>
      </c>
      <c r="I10" s="5"/>
      <c r="J10" s="5" t="s">
        <v>19</v>
      </c>
      <c r="K10" s="5" t="s">
        <v>19</v>
      </c>
      <c r="L10" s="10" t="s">
        <v>20</v>
      </c>
      <c r="M10" s="5"/>
      <c r="N10" s="5" t="s">
        <v>21</v>
      </c>
      <c r="O10" s="5" t="s">
        <v>21</v>
      </c>
      <c r="P10" s="6" t="s">
        <v>3</v>
      </c>
      <c r="Q10" s="11" t="s">
        <v>22</v>
      </c>
    </row>
    <row r="11" spans="1:17" s="7" customFormat="1" ht="14.25">
      <c r="A11" s="4"/>
      <c r="B11" s="5"/>
      <c r="C11" s="5"/>
      <c r="D11" s="5"/>
      <c r="E11" s="5" t="s">
        <v>19</v>
      </c>
      <c r="F11" s="5"/>
      <c r="G11" s="5" t="s">
        <v>23</v>
      </c>
      <c r="H11" s="6" t="s">
        <v>19</v>
      </c>
      <c r="I11" s="5"/>
      <c r="J11" s="4"/>
      <c r="K11" s="4"/>
      <c r="L11" s="12" t="s">
        <v>21</v>
      </c>
      <c r="M11" s="5"/>
      <c r="N11" s="5"/>
      <c r="O11" s="5"/>
      <c r="P11" s="5"/>
      <c r="Q11" s="11"/>
    </row>
    <row r="12" spans="1:17" s="18" customFormat="1" ht="14.25">
      <c r="A12" s="13">
        <v>1</v>
      </c>
      <c r="B12" s="13" t="s">
        <v>24</v>
      </c>
      <c r="C12" s="14">
        <v>635</v>
      </c>
      <c r="D12" s="15">
        <v>1</v>
      </c>
      <c r="E12" s="16">
        <f>C12</f>
        <v>635</v>
      </c>
      <c r="F12" s="14">
        <v>68.57</v>
      </c>
      <c r="G12" s="14">
        <v>0</v>
      </c>
      <c r="H12" s="16">
        <f aca="true" t="shared" si="0" ref="H12:H21">E12+F12+G12</f>
        <v>703.5699999999999</v>
      </c>
      <c r="I12" s="16">
        <v>194.9173</v>
      </c>
      <c r="J12" s="14">
        <f aca="true" t="shared" si="1" ref="J12:J21">H12*I12</f>
        <v>137137.964761</v>
      </c>
      <c r="K12" s="14">
        <v>137137.95</v>
      </c>
      <c r="L12" s="16">
        <v>377.67</v>
      </c>
      <c r="M12" s="16">
        <v>369.6801</v>
      </c>
      <c r="N12" s="14">
        <f aca="true" t="shared" si="2" ref="N12:N21">L12*M12</f>
        <v>139617.08336699998</v>
      </c>
      <c r="O12" s="17">
        <v>139617.08</v>
      </c>
      <c r="P12" s="14">
        <f aca="true" t="shared" si="3" ref="P12:P21">H12+L12</f>
        <v>1081.24</v>
      </c>
      <c r="Q12" s="14">
        <f aca="true" t="shared" si="4" ref="Q12:Q21">K12+O12</f>
        <v>276755.03</v>
      </c>
    </row>
    <row r="13" spans="1:17" s="18" customFormat="1" ht="14.25">
      <c r="A13" s="13">
        <v>2</v>
      </c>
      <c r="B13" s="13" t="s">
        <v>25</v>
      </c>
      <c r="C13" s="14">
        <v>395</v>
      </c>
      <c r="D13" s="19">
        <v>0.928</v>
      </c>
      <c r="E13" s="16">
        <f>C13*D13</f>
        <v>366.56</v>
      </c>
      <c r="F13" s="14">
        <v>90</v>
      </c>
      <c r="G13" s="14">
        <v>60</v>
      </c>
      <c r="H13" s="16">
        <f t="shared" si="0"/>
        <v>516.56</v>
      </c>
      <c r="I13" s="16">
        <v>194.9173</v>
      </c>
      <c r="J13" s="14">
        <f t="shared" si="1"/>
        <v>100686.480488</v>
      </c>
      <c r="K13" s="14">
        <v>100686.47</v>
      </c>
      <c r="L13" s="16">
        <v>260.53</v>
      </c>
      <c r="M13" s="16">
        <v>369.6801</v>
      </c>
      <c r="N13" s="14">
        <f t="shared" si="2"/>
        <v>96312.75645299998</v>
      </c>
      <c r="O13" s="17">
        <v>96312.76</v>
      </c>
      <c r="P13" s="14">
        <f t="shared" si="3"/>
        <v>777.0899999999999</v>
      </c>
      <c r="Q13" s="14">
        <f t="shared" si="4"/>
        <v>196999.22999999998</v>
      </c>
    </row>
    <row r="14" spans="1:17" s="18" customFormat="1" ht="14.25">
      <c r="A14" s="13">
        <v>3</v>
      </c>
      <c r="B14" s="13" t="s">
        <v>26</v>
      </c>
      <c r="C14" s="14">
        <v>425</v>
      </c>
      <c r="D14" s="19" t="s">
        <v>27</v>
      </c>
      <c r="E14" s="16">
        <f aca="true" t="shared" si="5" ref="E14:E15">C14</f>
        <v>425</v>
      </c>
      <c r="F14" s="14">
        <v>68.57</v>
      </c>
      <c r="G14" s="14">
        <v>0</v>
      </c>
      <c r="H14" s="16">
        <f t="shared" si="0"/>
        <v>493.57</v>
      </c>
      <c r="I14" s="16">
        <v>194.9173</v>
      </c>
      <c r="J14" s="14">
        <f t="shared" si="1"/>
        <v>96205.33176100001</v>
      </c>
      <c r="K14" s="14">
        <v>96205.32</v>
      </c>
      <c r="L14" s="16">
        <v>271.83</v>
      </c>
      <c r="M14" s="16">
        <v>369.6801</v>
      </c>
      <c r="N14" s="14">
        <f t="shared" si="2"/>
        <v>100490.14158299999</v>
      </c>
      <c r="O14" s="17">
        <v>100490.14</v>
      </c>
      <c r="P14" s="14">
        <f t="shared" si="3"/>
        <v>765.4</v>
      </c>
      <c r="Q14" s="14">
        <f t="shared" si="4"/>
        <v>196695.46000000002</v>
      </c>
    </row>
    <row r="15" spans="1:17" s="18" customFormat="1" ht="14.25">
      <c r="A15" s="13">
        <v>4</v>
      </c>
      <c r="B15" s="13" t="s">
        <v>28</v>
      </c>
      <c r="C15" s="14">
        <v>212.2</v>
      </c>
      <c r="D15" s="19" t="s">
        <v>27</v>
      </c>
      <c r="E15" s="16">
        <f t="shared" si="5"/>
        <v>212.2</v>
      </c>
      <c r="F15" s="14">
        <v>60</v>
      </c>
      <c r="G15" s="14">
        <v>0</v>
      </c>
      <c r="H15" s="16">
        <f t="shared" si="0"/>
        <v>272.2</v>
      </c>
      <c r="I15" s="16">
        <v>194.9173</v>
      </c>
      <c r="J15" s="14">
        <f t="shared" si="1"/>
        <v>53056.48906</v>
      </c>
      <c r="K15" s="14">
        <v>53056.48</v>
      </c>
      <c r="L15" s="16">
        <v>158.63</v>
      </c>
      <c r="M15" s="16">
        <v>369.6801</v>
      </c>
      <c r="N15" s="14">
        <f t="shared" si="2"/>
        <v>58642.354262999994</v>
      </c>
      <c r="O15" s="17">
        <v>58642.35</v>
      </c>
      <c r="P15" s="14">
        <f t="shared" si="3"/>
        <v>430.83</v>
      </c>
      <c r="Q15" s="14">
        <f t="shared" si="4"/>
        <v>111698.83</v>
      </c>
    </row>
    <row r="16" spans="1:17" s="18" customFormat="1" ht="14.25">
      <c r="A16" s="13">
        <v>5</v>
      </c>
      <c r="B16" s="13" t="s">
        <v>29</v>
      </c>
      <c r="C16" s="14">
        <v>174.7</v>
      </c>
      <c r="D16" s="19">
        <v>0.6945</v>
      </c>
      <c r="E16" s="16">
        <f aca="true" t="shared" si="6" ref="E16:E17">C16*D16</f>
        <v>121.32915</v>
      </c>
      <c r="F16" s="14">
        <v>60</v>
      </c>
      <c r="G16" s="14">
        <v>0</v>
      </c>
      <c r="H16" s="16">
        <f t="shared" si="0"/>
        <v>181.32915</v>
      </c>
      <c r="I16" s="16">
        <v>194.9173</v>
      </c>
      <c r="J16" s="14">
        <f t="shared" si="1"/>
        <v>35344.188329295</v>
      </c>
      <c r="K16" s="14">
        <v>35344.18</v>
      </c>
      <c r="L16" s="16">
        <v>77</v>
      </c>
      <c r="M16" s="16">
        <v>369.6801</v>
      </c>
      <c r="N16" s="14">
        <f t="shared" si="2"/>
        <v>28465.3677</v>
      </c>
      <c r="O16" s="17">
        <v>28465.36</v>
      </c>
      <c r="P16" s="14">
        <f t="shared" si="3"/>
        <v>258.32915</v>
      </c>
      <c r="Q16" s="14">
        <f t="shared" si="4"/>
        <v>63809.54</v>
      </c>
    </row>
    <row r="17" spans="1:17" s="18" customFormat="1" ht="14.25">
      <c r="A17" s="13">
        <v>6</v>
      </c>
      <c r="B17" s="13" t="s">
        <v>30</v>
      </c>
      <c r="C17" s="14">
        <v>192.88</v>
      </c>
      <c r="D17" s="19">
        <v>0.8434</v>
      </c>
      <c r="E17" s="16">
        <f t="shared" si="6"/>
        <v>162.674992</v>
      </c>
      <c r="F17" s="14">
        <v>40</v>
      </c>
      <c r="G17" s="14">
        <v>0</v>
      </c>
      <c r="H17" s="16">
        <f t="shared" si="0"/>
        <v>202.674992</v>
      </c>
      <c r="I17" s="16">
        <v>194.9173</v>
      </c>
      <c r="J17" s="14">
        <f t="shared" si="1"/>
        <v>39504.8622181616</v>
      </c>
      <c r="K17" s="14">
        <v>39504.85</v>
      </c>
      <c r="L17" s="16">
        <v>99.86</v>
      </c>
      <c r="M17" s="16">
        <v>369.6801</v>
      </c>
      <c r="N17" s="14">
        <f t="shared" si="2"/>
        <v>36916.254786</v>
      </c>
      <c r="O17" s="17">
        <v>36916.24</v>
      </c>
      <c r="P17" s="14">
        <f t="shared" si="3"/>
        <v>302.534992</v>
      </c>
      <c r="Q17" s="14">
        <f t="shared" si="4"/>
        <v>76421.09</v>
      </c>
    </row>
    <row r="18" spans="1:17" s="18" customFormat="1" ht="14.25">
      <c r="A18" s="13">
        <v>7</v>
      </c>
      <c r="B18" s="13" t="s">
        <v>31</v>
      </c>
      <c r="C18" s="14">
        <v>60</v>
      </c>
      <c r="D18" s="19" t="s">
        <v>27</v>
      </c>
      <c r="E18" s="16">
        <f>C18</f>
        <v>60</v>
      </c>
      <c r="F18" s="14">
        <v>34.28</v>
      </c>
      <c r="G18" s="14">
        <v>0</v>
      </c>
      <c r="H18" s="16">
        <f t="shared" si="0"/>
        <v>94.28</v>
      </c>
      <c r="I18" s="16">
        <v>194.9173</v>
      </c>
      <c r="J18" s="14">
        <f t="shared" si="1"/>
        <v>18376.803044</v>
      </c>
      <c r="K18" s="14">
        <v>18376.8</v>
      </c>
      <c r="L18" s="16">
        <v>74.67</v>
      </c>
      <c r="M18" s="16">
        <v>369.6801</v>
      </c>
      <c r="N18" s="14">
        <f t="shared" si="2"/>
        <v>27604.013067</v>
      </c>
      <c r="O18" s="17">
        <v>27604</v>
      </c>
      <c r="P18" s="14">
        <f t="shared" si="3"/>
        <v>168.95</v>
      </c>
      <c r="Q18" s="14">
        <f t="shared" si="4"/>
        <v>45980.8</v>
      </c>
    </row>
    <row r="19" spans="1:17" s="18" customFormat="1" ht="14.25">
      <c r="A19" s="13">
        <v>8</v>
      </c>
      <c r="B19" s="13" t="s">
        <v>32</v>
      </c>
      <c r="C19" s="14">
        <v>80</v>
      </c>
      <c r="D19" s="19">
        <v>0.6471</v>
      </c>
      <c r="E19" s="16">
        <f aca="true" t="shared" si="7" ref="E19:E20">C19*D19</f>
        <v>51.768</v>
      </c>
      <c r="F19" s="14">
        <v>60</v>
      </c>
      <c r="G19" s="14">
        <v>0</v>
      </c>
      <c r="H19" s="16">
        <f t="shared" si="0"/>
        <v>111.768</v>
      </c>
      <c r="I19" s="16">
        <v>194.9173</v>
      </c>
      <c r="J19" s="14">
        <f t="shared" si="1"/>
        <v>21785.516786400003</v>
      </c>
      <c r="K19" s="14">
        <v>21785.51</v>
      </c>
      <c r="L19" s="16">
        <v>55</v>
      </c>
      <c r="M19" s="16">
        <v>369.6801</v>
      </c>
      <c r="N19" s="14">
        <f t="shared" si="2"/>
        <v>20332.4055</v>
      </c>
      <c r="O19" s="17">
        <v>20332.4</v>
      </c>
      <c r="P19" s="14">
        <f t="shared" si="3"/>
        <v>166.768</v>
      </c>
      <c r="Q19" s="14">
        <f t="shared" si="4"/>
        <v>42117.91</v>
      </c>
    </row>
    <row r="20" spans="1:17" s="18" customFormat="1" ht="14.25">
      <c r="A20" s="13">
        <v>9</v>
      </c>
      <c r="B20" s="13" t="s">
        <v>33</v>
      </c>
      <c r="C20" s="14">
        <v>68</v>
      </c>
      <c r="D20" s="19">
        <v>0.7742</v>
      </c>
      <c r="E20" s="16">
        <f t="shared" si="7"/>
        <v>52.6456</v>
      </c>
      <c r="F20" s="14">
        <v>45.71</v>
      </c>
      <c r="G20" s="14">
        <v>0</v>
      </c>
      <c r="H20" s="16">
        <f t="shared" si="0"/>
        <v>98.35560000000001</v>
      </c>
      <c r="I20" s="16">
        <v>194.9173</v>
      </c>
      <c r="J20" s="14">
        <f t="shared" si="1"/>
        <v>19171.207991880005</v>
      </c>
      <c r="K20" s="14">
        <v>19171.21</v>
      </c>
      <c r="L20" s="16">
        <v>44.14</v>
      </c>
      <c r="M20" s="16">
        <v>369.6801</v>
      </c>
      <c r="N20" s="14">
        <f t="shared" si="2"/>
        <v>16317.679613999999</v>
      </c>
      <c r="O20" s="17">
        <v>16317.67</v>
      </c>
      <c r="P20" s="14">
        <f t="shared" si="3"/>
        <v>142.49560000000002</v>
      </c>
      <c r="Q20" s="14">
        <f t="shared" si="4"/>
        <v>35488.88</v>
      </c>
    </row>
    <row r="21" spans="1:17" s="18" customFormat="1" ht="14.25">
      <c r="A21" s="13">
        <v>10</v>
      </c>
      <c r="B21" s="13" t="s">
        <v>34</v>
      </c>
      <c r="C21" s="14">
        <v>170</v>
      </c>
      <c r="D21" s="19" t="s">
        <v>27</v>
      </c>
      <c r="E21" s="16">
        <f>C21</f>
        <v>170</v>
      </c>
      <c r="F21" s="14">
        <v>91.42</v>
      </c>
      <c r="G21" s="14">
        <v>0</v>
      </c>
      <c r="H21" s="16">
        <f t="shared" si="0"/>
        <v>261.42</v>
      </c>
      <c r="I21" s="16">
        <v>194.9173</v>
      </c>
      <c r="J21" s="14">
        <f t="shared" si="1"/>
        <v>50955.28056600001</v>
      </c>
      <c r="K21" s="14">
        <v>50955.28</v>
      </c>
      <c r="L21" s="16">
        <v>128.56</v>
      </c>
      <c r="M21" s="16">
        <v>369.6801</v>
      </c>
      <c r="N21" s="14">
        <f t="shared" si="2"/>
        <v>47526.073656</v>
      </c>
      <c r="O21" s="17">
        <v>47526.06</v>
      </c>
      <c r="P21" s="14">
        <f t="shared" si="3"/>
        <v>389.98</v>
      </c>
      <c r="Q21" s="14">
        <f t="shared" si="4"/>
        <v>98481.34</v>
      </c>
    </row>
    <row r="22" spans="2:17" ht="15.75">
      <c r="B22" s="20" t="s">
        <v>12</v>
      </c>
      <c r="C22" s="21"/>
      <c r="E22" s="22"/>
      <c r="F22" s="22"/>
      <c r="G22" s="22"/>
      <c r="H22" s="23">
        <f>SUM(H12:H21)</f>
        <v>2935.727742</v>
      </c>
      <c r="I22" s="22"/>
      <c r="J22" s="22"/>
      <c r="K22" s="24">
        <f>SUM(K12:K21)</f>
        <v>572224.05</v>
      </c>
      <c r="L22" s="23">
        <f>SUM(L12:L21)</f>
        <v>1547.89</v>
      </c>
      <c r="M22" s="22"/>
      <c r="N22" s="22"/>
      <c r="O22" s="25">
        <f>SUM(O12:O21)</f>
        <v>572224.0599999999</v>
      </c>
      <c r="P22" s="25">
        <f>SUM(P12:P21)</f>
        <v>4483.617741999999</v>
      </c>
      <c r="Q22" s="25">
        <f>SUM(Q12:Q21)</f>
        <v>1144448.11</v>
      </c>
    </row>
    <row r="24" spans="2:3" ht="15.75">
      <c r="B24" s="26" t="s">
        <v>35</v>
      </c>
      <c r="C24" s="27"/>
    </row>
    <row r="25" spans="2:15" ht="15.75">
      <c r="B25" s="26" t="s">
        <v>36</v>
      </c>
      <c r="C25" s="28">
        <v>572224.05</v>
      </c>
      <c r="D25" s="29" t="s">
        <v>37</v>
      </c>
      <c r="H25" s="22"/>
      <c r="O25" s="30"/>
    </row>
    <row r="26" spans="2:13" ht="15.75">
      <c r="B26" s="26"/>
      <c r="C26" s="28"/>
      <c r="H26" s="22"/>
      <c r="M26" s="22"/>
    </row>
    <row r="27" spans="2:16" ht="16.5">
      <c r="B27" s="26" t="s">
        <v>35</v>
      </c>
      <c r="C27" s="28"/>
      <c r="H27" s="22"/>
      <c r="M27" s="22"/>
      <c r="P27" s="31" t="s">
        <v>38</v>
      </c>
    </row>
    <row r="28" spans="2:16" ht="16.5">
      <c r="B28" s="26" t="s">
        <v>39</v>
      </c>
      <c r="C28" s="28">
        <v>572224.06</v>
      </c>
      <c r="D28" s="29" t="s">
        <v>37</v>
      </c>
      <c r="H28" s="22"/>
      <c r="J28" s="32"/>
      <c r="K28" s="32"/>
      <c r="M28" s="22"/>
      <c r="P28" s="31" t="s">
        <v>40</v>
      </c>
    </row>
    <row r="29" spans="2:13" ht="15.75">
      <c r="B29" s="21"/>
      <c r="C29" s="33"/>
      <c r="H29" s="22"/>
      <c r="M29" s="22"/>
    </row>
    <row r="30" spans="2:13" ht="16.5">
      <c r="B30" s="26" t="s">
        <v>41</v>
      </c>
      <c r="C30" s="34">
        <f>C25+C28</f>
        <v>1144448.11</v>
      </c>
      <c r="D30" s="26" t="s">
        <v>37</v>
      </c>
      <c r="H30" s="22"/>
      <c r="M30" s="2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scale="5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Audit</dc:creator>
  <cp:keywords/>
  <dc:description/>
  <cp:lastModifiedBy/>
  <cp:lastPrinted>2019-07-22T11:05:47Z</cp:lastPrinted>
  <dcterms:created xsi:type="dcterms:W3CDTF">2011-06-21T21:29:07Z</dcterms:created>
  <dcterms:modified xsi:type="dcterms:W3CDTF">2019-07-23T06:41:44Z</dcterms:modified>
  <cp:category/>
  <cp:version/>
  <cp:contentType/>
  <cp:contentStatus/>
  <cp:revision>107</cp:revision>
</cp:coreProperties>
</file>